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600" windowHeight="11325"/>
  </bookViews>
  <sheets>
    <sheet name="ORÇAMENTO" sheetId="1" r:id="rId1"/>
  </sheets>
  <definedNames>
    <definedName name="_xlnm.Print_Area" localSheetId="0">ORÇAMENTO!$A$3:$J$39</definedName>
  </definedNames>
  <calcPr calcId="145621"/>
</workbook>
</file>

<file path=xl/calcChain.xml><?xml version="1.0" encoding="utf-8"?>
<calcChain xmlns="http://schemas.openxmlformats.org/spreadsheetml/2006/main">
  <c r="G37" i="1" l="1"/>
  <c r="I37" i="1" s="1"/>
  <c r="G35" i="1" l="1"/>
  <c r="I35" i="1" l="1"/>
  <c r="G32" i="1" l="1"/>
  <c r="I32" i="1" s="1"/>
  <c r="G31" i="1"/>
  <c r="I31" i="1" s="1"/>
  <c r="G30" i="1"/>
  <c r="I30" i="1" s="1"/>
  <c r="G21" i="1" l="1"/>
  <c r="I21" i="1" s="1"/>
  <c r="G22" i="1"/>
  <c r="I22" i="1" s="1"/>
  <c r="G23" i="1"/>
  <c r="I23" i="1" s="1"/>
  <c r="G27" i="1"/>
  <c r="I27" i="1" s="1"/>
  <c r="G10" i="1"/>
  <c r="I10" i="1" s="1"/>
  <c r="G20" i="1"/>
  <c r="G19" i="1"/>
  <c r="I19" i="1" s="1"/>
  <c r="G18" i="1"/>
  <c r="I18" i="1" s="1"/>
  <c r="G17" i="1"/>
  <c r="I17" i="1" s="1"/>
  <c r="I20" i="1"/>
  <c r="G36" i="1" l="1"/>
  <c r="I36" i="1" s="1"/>
  <c r="G34" i="1"/>
  <c r="I34" i="1" s="1"/>
  <c r="G24" i="1" l="1"/>
  <c r="I24" i="1" s="1"/>
  <c r="G16" i="1"/>
  <c r="G13" i="1"/>
  <c r="I13" i="1" s="1"/>
  <c r="G12" i="1"/>
  <c r="I12" i="1" s="1"/>
  <c r="I16" i="1" l="1"/>
  <c r="I15" i="1" s="1"/>
  <c r="G33" i="1" l="1"/>
  <c r="I33" i="1" l="1"/>
  <c r="G38" i="1"/>
  <c r="I38" i="1" s="1"/>
  <c r="G28" i="1"/>
  <c r="I28" i="1" s="1"/>
  <c r="G26" i="1"/>
  <c r="I26" i="1" s="1"/>
  <c r="I29" i="1" l="1"/>
  <c r="I25" i="1"/>
  <c r="G14" i="1"/>
  <c r="I14" i="1" s="1"/>
  <c r="G11" i="1"/>
  <c r="I11" i="1" s="1"/>
  <c r="I9" i="1" l="1"/>
  <c r="I39" i="1" s="1"/>
</calcChain>
</file>

<file path=xl/sharedStrings.xml><?xml version="1.0" encoding="utf-8"?>
<sst xmlns="http://schemas.openxmlformats.org/spreadsheetml/2006/main" count="129" uniqueCount="104">
  <si>
    <t>1.1</t>
  </si>
  <si>
    <t>1.2</t>
  </si>
  <si>
    <t>TOTAL</t>
  </si>
  <si>
    <t>BDI: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</si>
  <si>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</si>
  <si>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</si>
  <si>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</si>
  <si>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</si>
  <si>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</si>
  <si>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</si>
  <si>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1.4</t>
  </si>
  <si>
    <t>1.5</t>
  </si>
  <si>
    <r>
      <t xml:space="preserve">Validade da Proposta: </t>
    </r>
    <r>
      <rPr>
        <b/>
        <sz val="8"/>
        <color rgb="FF000000"/>
        <rFont val="Arial"/>
        <family val="2"/>
      </rPr>
      <t>60 (SESSENTA) DIAS CONTADOS DA DATA DE ABERTURA DA SESSÃO PÚBLICA.</t>
    </r>
  </si>
  <si>
    <t>Unid.</t>
  </si>
  <si>
    <t>Quant.</t>
  </si>
  <si>
    <t>Preço Unitário com BDI</t>
  </si>
  <si>
    <t>CARLOS JUAREZ VAZ - CREA RS 39.553</t>
  </si>
  <si>
    <t>M3</t>
  </si>
  <si>
    <t>KG</t>
  </si>
  <si>
    <t>FELISBERTO DOS SANTOS FERREIRA</t>
  </si>
  <si>
    <t>Prefeito Municipal</t>
  </si>
  <si>
    <r>
      <t xml:space="preserve">Objeto: </t>
    </r>
    <r>
      <rPr>
        <b/>
        <sz val="10"/>
        <color rgb="FF000000"/>
        <rFont val="Arial"/>
        <family val="2"/>
      </rPr>
      <t xml:space="preserve">EXECUÇÃO DE PÓRTICO </t>
    </r>
  </si>
  <si>
    <r>
      <t xml:space="preserve">Endereço: </t>
    </r>
    <r>
      <rPr>
        <b/>
        <sz val="10"/>
        <color rgb="FF000000"/>
        <rFont val="Arial"/>
        <family val="2"/>
      </rPr>
      <t>RUA RICARDO SANTIAGO DE GODOY - SANTO ANTÔNIO DAS MISSÕES - RS</t>
    </r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</si>
  <si>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PREFEITURA MUNICIPAL DE SANTO ANTÔNIO DAS MISSÕES </t>
    </r>
  </si>
  <si>
    <t>1.</t>
  </si>
  <si>
    <t>2.</t>
  </si>
  <si>
    <t>ESTRUTURA</t>
  </si>
  <si>
    <t>3.</t>
  </si>
  <si>
    <t>REVESTIMENTOS</t>
  </si>
  <si>
    <t>4.</t>
  </si>
  <si>
    <t>4.1</t>
  </si>
  <si>
    <t>4.2</t>
  </si>
  <si>
    <t>4.3</t>
  </si>
  <si>
    <t>4.4</t>
  </si>
  <si>
    <t>3.1</t>
  </si>
  <si>
    <t>3.2</t>
  </si>
  <si>
    <t>3.3</t>
  </si>
  <si>
    <t>2.1</t>
  </si>
  <si>
    <t>2.2</t>
  </si>
  <si>
    <t>2.3</t>
  </si>
  <si>
    <t>SINAPI</t>
  </si>
  <si>
    <t xml:space="preserve">ESCAVAÇÃO MANUAL PARA BLOCO DE COROAMENTO OU SAPATA (INCLUINDO ESCAVAÇÃO PARA COLOCAÇÃO DE FÔRMAS). </t>
  </si>
  <si>
    <t>92266</t>
  </si>
  <si>
    <t>92263</t>
  </si>
  <si>
    <t>96535</t>
  </si>
  <si>
    <t>92720</t>
  </si>
  <si>
    <t>96520</t>
  </si>
  <si>
    <t>1.3</t>
  </si>
  <si>
    <t xml:space="preserve">FABRICAÇÃO, MONTAGEM E DESMONTAGEM DE FÔRMA PARA SAPATA, EM MADEIRA SERRADA, E=25 MM, 4 UTILIZAÇÕES. </t>
  </si>
  <si>
    <t xml:space="preserve">ARMAÇÃO DE SAPATAS, DE UMA ESTRUTURA CONVENCIONAL DE CONCRETO ARMADO, UTILIZANDO AÇO CA-50 DE 6,3 MM - C/MONTAGEM. </t>
  </si>
  <si>
    <t xml:space="preserve">ARMAÇÃO DE PILAR DE UMA ESTRUTURA CONVENCIONAL DE CONCRETO ARMADO, UTILIZANDO AÇO CA-50 DE 6,3 MM - C/MONTAGEM. </t>
  </si>
  <si>
    <t xml:space="preserve">CONCRETAGEM DE PILARES, FCK = 25 MPA, COM USO DE BOMBA, EM ESTRUTURA - LANÇAMENTO, ADENSAMENTO E ACABAMENTO. </t>
  </si>
  <si>
    <t>2.4</t>
  </si>
  <si>
    <t>2.5</t>
  </si>
  <si>
    <t xml:space="preserve">ARMAÇÃO DE VIGA DE UMA ESTRUTURA CONVENCIONAL DE CONCRETO ARMADO, UTILIZANDO AÇO CA-50 DE 6,3 MM - C/MONTAGEM. </t>
  </si>
  <si>
    <t>2.6</t>
  </si>
  <si>
    <t xml:space="preserve">CONCRETAGEM DE VIGAS, FCK = 25 MPA, COM USO DE BOMBA, EM ESTRUTURA - LANÇAMENTO, ADENSAMENTO E ACABAMENTO. </t>
  </si>
  <si>
    <t>Composição</t>
  </si>
  <si>
    <t>SERVIÇOS INICIAIS: LEVANTAMENTO TOPOGRÁFICO, MARCAÇÃO DA OBA, E PROJETO ESTRUTURAL</t>
  </si>
  <si>
    <t>VB</t>
  </si>
  <si>
    <t>SERVIÇOS INICIAIS E FUNDAÇÕES</t>
  </si>
  <si>
    <t>2.7</t>
  </si>
  <si>
    <t>FABRICAÇÃO DE FÔRMA PARA LAJE, EM CHAPA DE MADEIRA COMPENSADA PLASTIFICADA, E = 18 MM.</t>
  </si>
  <si>
    <t xml:space="preserve">FABRICAÇÃO DE FÔRMA PARA VIGAS, EM CHAPA DE MADEIRA COMPENSADA PLASTIFICADA, E = 18 MM. </t>
  </si>
  <si>
    <t xml:space="preserve">FABRICAÇÃO DE FÔRMA PARA PILARES E ESTRUTURAS SIMILARES, EM CHAPA DE MADEIRA COMPENSADA RESINADA, E = 17 MM. </t>
  </si>
  <si>
    <t>2.8</t>
  </si>
  <si>
    <t xml:space="preserve">ARMAÇÃO DE LAJE DE UMA ESTRUTURA CONVENCIONAL DE CONCRETO ARMADO, UTILIZANDO AÇO CA-50 DE 6,3 MM - C/MONTAGEM. </t>
  </si>
  <si>
    <t>2.9</t>
  </si>
  <si>
    <t xml:space="preserve">CONCRETAGEM DE LAJE, FCK = 25 MPA, COM USO DE BOMBA, EM ESTRUTURA - LANÇAMENTO, ADENSAMENTO E ACABAMENTO. </t>
  </si>
  <si>
    <t>INSTALAÇÃO ELÉTRICA, PINTURA E OUTROS</t>
  </si>
  <si>
    <t>91871</t>
  </si>
  <si>
    <t>m</t>
  </si>
  <si>
    <t xml:space="preserve">CABO DE COBRE FLEXÍVEL ISOLADO, 4 MM², ANTI-CHAMA 450/750 V, PARA CIRCUITOS TERMINAIS - FORNECIMENTO E INSTALAÇÃO. </t>
  </si>
  <si>
    <t>91928</t>
  </si>
  <si>
    <t>UNID.</t>
  </si>
  <si>
    <t>4.5</t>
  </si>
  <si>
    <t>4.7</t>
  </si>
  <si>
    <t>4.8</t>
  </si>
  <si>
    <t>REFERÊNCIA 87244</t>
  </si>
  <si>
    <t>90406</t>
  </si>
  <si>
    <t>87897</t>
  </si>
  <si>
    <t>88484</t>
  </si>
  <si>
    <t xml:space="preserve">APLICAÇÃO MANUAL DE FUNDO SELADOR ACRÍLICO EM ÁREAS EXTERNAS, UMA DEMÃO. </t>
  </si>
  <si>
    <t xml:space="preserve">APLICAÇÃO MANUAL DE TINTA LÁTEX ACRÍLICA EM SUPERFÍCIES EXTERNAS , DUAS DEMÃOS. </t>
  </si>
  <si>
    <t>REFERÊNCIA 95625</t>
  </si>
  <si>
    <t>Custo Unitário (R$) sem BDI</t>
  </si>
  <si>
    <t>4.9</t>
  </si>
  <si>
    <t>PLACA EM CHAPA DE ALUMINIO E=2MM,  COM PINTURA DO BRAZÃO DO MUNICIPIO, FIXADA EM ESTRUTURA. FORNECIMENTO E INSTALAÇÃO</t>
  </si>
  <si>
    <t>REFERÊNCIA 10853</t>
  </si>
  <si>
    <t>REFERÊNCIA 34721</t>
  </si>
  <si>
    <t>PÓRTICO ENTRADA MUNICIPIO SANTO ANTÔNIO DAS MISSÕES - BR 285</t>
  </si>
  <si>
    <t>CHAPISCO APLICADO EM ESTRUTURAS DE CONCRETO, COM EQUIPAMENTO DE PROJEÇÃO.  ARGAMASSA TRAÇO 1:3 COM PREPARO EM BETONEIRA 400 L.</t>
  </si>
  <si>
    <t xml:space="preserve">MASSA ÚNICA P/RECEBIMENTO DE PINTURA, COM ARGAMASSA TRAÇO 1:2:8, PREPARO MECÂNICO EM BETONEIRA, APLICADA EM FACES EXTERNAS DE ESTRUTURA CONCRETO, ESPESSURA DE 20MM, COM EXECUÇÃO DE TALISCAS. </t>
  </si>
  <si>
    <t xml:space="preserve">REVESTIMENTO CERÂMICO COM PASTILHAS DE PORCELANATO(PLACAS DE 30 X 30 CM), ALINHADAS A PRUMO, APLICADO EM SUPERFÍCIES EXTERNAS. </t>
  </si>
  <si>
    <t xml:space="preserve">ELETRODUTO RÍGIDO, PVC, DN 25 MM (3/4"), PARA CIRCUITOS TERMINAIS, INSTALADO EM ESTRUTURA - FORNECIMENTO E INSTALAÇÃO. </t>
  </si>
  <si>
    <t>PONTO ILUMINAÇÃO, INCLUINDO CAIXA, LUMINÁRIA DE LED PARA ILUMINAÇÃO PÚBLICA DE 33 W ATÉ 50 W, INCLUSIVE LÂMPADA - FORNECIMENTO E INSTALAÇÃO</t>
  </si>
  <si>
    <t>REFERÊNCIA 101654</t>
  </si>
  <si>
    <t>COLOCAÇÃO LETREIROS CONFORME PROJETO, EXECUTADOS COM LETRA EM AÇO INOX 3 D, H=60CM - FORNECIMENTO E FIXAÇÃO</t>
  </si>
  <si>
    <t>COLOCAÇÃO LETREIROS CONFORME PROJETO, EXECUTADOS COM LETRA EM AÇO INOX 3 D, H=40CM - FORNECIMENTO E FIXAÇÃO</t>
  </si>
  <si>
    <t>4.10</t>
  </si>
  <si>
    <t>FORMA METÁLICA, CRUZ MISSIONEIRA, H=2,00 METROS, A SER FIXADA NA FORMA DA LATERAL INTERNA NO PILAR, ANTES CONCRETAGEM</t>
  </si>
  <si>
    <t xml:space="preserve">CONCRETAGEM SAPATAS, FCK 25 MPA, APLICADO EM BLOCOS DE COROAMENTO OU SAPATAS. </t>
  </si>
  <si>
    <t>Santo Antônio das Missões-RS, 25 de janeiro de 2022.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</si>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</sst>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&quot;R$&quot;\ #,##0.00"/>
  </numFmts>
  <fonts count="2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9"/>
      <color rgb="FF000000"/>
      <name val="Cambria"/>
      <family val="1"/>
    </font>
    <font>
      <sz val="8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211F1D"/>
      <name val="Calibri"/>
      <family val="2"/>
      <scheme val="minor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right" vertical="top" wrapText="1"/>
    </xf>
    <xf numFmtId="165" fontId="5" fillId="2" borderId="1" xfId="0" applyNumberFormat="1" applyFont="1" applyFill="1" applyBorder="1" applyAlignment="1">
      <alignment horizontal="right" vertical="top" wrapText="1"/>
    </xf>
    <xf numFmtId="165" fontId="13" fillId="2" borderId="6" xfId="1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horizontal="center"/>
    </xf>
    <xf numFmtId="165" fontId="17" fillId="0" borderId="6" xfId="1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165" fontId="3" fillId="2" borderId="0" xfId="0" applyNumberFormat="1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left" vertical="top"/>
    </xf>
    <xf numFmtId="165" fontId="22" fillId="0" borderId="6" xfId="1" applyNumberFormat="1" applyFont="1" applyFill="1" applyBorder="1" applyAlignment="1">
      <alignment horizontal="right" vertical="center" wrapText="1"/>
    </xf>
    <xf numFmtId="165" fontId="22" fillId="0" borderId="2" xfId="1" applyNumberFormat="1" applyFont="1" applyFill="1" applyBorder="1" applyAlignment="1">
      <alignment horizontal="right" vertical="center" wrapText="1"/>
    </xf>
    <xf numFmtId="165" fontId="22" fillId="0" borderId="3" xfId="1" applyNumberFormat="1" applyFont="1" applyFill="1" applyBorder="1" applyAlignment="1">
      <alignment horizontal="right" vertical="center" wrapText="1"/>
    </xf>
    <xf numFmtId="165" fontId="21" fillId="2" borderId="2" xfId="1" applyNumberFormat="1" applyFont="1" applyFill="1" applyBorder="1" applyAlignment="1">
      <alignment horizontal="right" vertical="top" wrapText="1"/>
    </xf>
    <xf numFmtId="165" fontId="21" fillId="2" borderId="3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center"/>
    </xf>
    <xf numFmtId="10" fontId="3" fillId="0" borderId="11" xfId="2" applyNumberFormat="1" applyFont="1" applyFill="1" applyBorder="1" applyAlignment="1">
      <alignment horizontal="left" vertical="center"/>
    </xf>
    <xf numFmtId="10" fontId="3" fillId="0" borderId="12" xfId="2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right" vertical="top" wrapText="1"/>
    </xf>
    <xf numFmtId="165" fontId="8" fillId="2" borderId="3" xfId="1" applyNumberFormat="1" applyFont="1" applyFill="1" applyBorder="1" applyAlignment="1">
      <alignment horizontal="right" vertical="top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abSelected="1" topLeftCell="A27" zoomScale="120" zoomScaleNormal="120" zoomScalePageLayoutView="110" workbookViewId="0">
      <selection activeCell="A43" sqref="A43"/>
    </sheetView>
  </sheetViews>
  <sheetFormatPr defaultColWidth="9.33203125" defaultRowHeight="12.75" x14ac:dyDescent="0.2"/>
  <cols>
    <col min="1" max="1" width="9.6640625" customWidth="1"/>
    <col min="2" max="2" width="6" customWidth="1"/>
    <col min="3" max="3" width="57.5" customWidth="1"/>
    <col min="4" max="4" width="6.6640625" customWidth="1"/>
    <col min="5" max="5" width="8.83203125" customWidth="1"/>
    <col min="6" max="6" width="14.33203125" customWidth="1"/>
    <col min="7" max="7" width="8.83203125" customWidth="1"/>
    <col min="8" max="8" width="11.33203125" customWidth="1"/>
    <col min="9" max="9" width="4.83203125" customWidth="1"/>
    <col min="10" max="10" width="14.5" customWidth="1"/>
    <col min="11" max="11" width="4.6640625" customWidth="1"/>
  </cols>
  <sheetData>
    <row r="2" spans="1:11" ht="20.25" x14ac:dyDescent="0.2">
      <c r="A2" s="45" t="s">
        <v>90</v>
      </c>
    </row>
    <row r="3" spans="1:11" x14ac:dyDescent="0.2">
      <c r="A3" s="11" t="s">
        <v>21</v>
      </c>
      <c r="B3" s="9"/>
      <c r="C3" s="9"/>
      <c r="D3" s="9"/>
      <c r="E3" s="9"/>
      <c r="F3" s="10"/>
      <c r="G3" s="7"/>
      <c r="H3" s="7"/>
      <c r="I3" s="7"/>
      <c r="J3" s="8"/>
    </row>
    <row r="4" spans="1:11" x14ac:dyDescent="0.2">
      <c r="A4" s="5" t="s">
        <v>23</v>
      </c>
      <c r="B4" s="6"/>
      <c r="C4" s="6"/>
      <c r="D4" s="6"/>
      <c r="E4" s="6"/>
      <c r="F4" s="6"/>
      <c r="G4" s="7"/>
      <c r="H4" s="7"/>
      <c r="I4" s="7"/>
      <c r="J4" s="8"/>
    </row>
    <row r="5" spans="1:11" x14ac:dyDescent="0.2">
      <c r="A5" s="5" t="s">
        <v>22</v>
      </c>
      <c r="B5" s="6"/>
      <c r="C5" s="6"/>
      <c r="D5" s="6"/>
      <c r="E5" s="6"/>
      <c r="F5" s="6"/>
      <c r="G5" s="7"/>
      <c r="H5" s="7"/>
      <c r="I5" s="7"/>
      <c r="J5" s="8"/>
    </row>
    <row r="6" spans="1:11" x14ac:dyDescent="0.2">
      <c r="A6" s="11" t="s">
        <v>12</v>
      </c>
      <c r="B6" s="9"/>
      <c r="C6" s="9"/>
      <c r="D6" s="9"/>
      <c r="E6" s="9"/>
      <c r="F6" s="10"/>
      <c r="G6" s="7"/>
      <c r="H6" s="7"/>
      <c r="I6" s="7"/>
      <c r="J6" s="8"/>
    </row>
    <row r="7" spans="1:11" x14ac:dyDescent="0.2">
      <c r="A7" s="11"/>
      <c r="B7" s="9"/>
      <c r="C7" s="9"/>
      <c r="D7" s="1"/>
      <c r="E7" s="1"/>
      <c r="F7" s="1"/>
      <c r="G7" s="56" t="s">
        <v>3</v>
      </c>
      <c r="H7" s="56"/>
      <c r="I7" s="57">
        <v>0.3</v>
      </c>
      <c r="J7" s="58"/>
    </row>
    <row r="8" spans="1:11" ht="24" customHeight="1" x14ac:dyDescent="0.2">
      <c r="A8" s="12" t="s">
        <v>40</v>
      </c>
      <c r="B8" s="13" t="s">
        <v>5</v>
      </c>
      <c r="C8" s="13" t="s">
        <v>6</v>
      </c>
      <c r="D8" s="27" t="s">
        <v>13</v>
      </c>
      <c r="E8" s="27" t="s">
        <v>14</v>
      </c>
      <c r="F8" s="14" t="s">
        <v>85</v>
      </c>
      <c r="G8" s="59" t="s">
        <v>15</v>
      </c>
      <c r="H8" s="60"/>
      <c r="I8" s="59" t="s">
        <v>2</v>
      </c>
      <c r="J8" s="60"/>
    </row>
    <row r="9" spans="1:11" ht="11.25" customHeight="1" x14ac:dyDescent="0.2">
      <c r="A9" s="24"/>
      <c r="B9" s="15" t="s">
        <v>24</v>
      </c>
      <c r="C9" s="25" t="s">
        <v>60</v>
      </c>
      <c r="D9" s="33"/>
      <c r="E9" s="26"/>
      <c r="F9" s="37"/>
      <c r="G9" s="36"/>
      <c r="H9" s="36"/>
      <c r="I9" s="61">
        <f>SUM(I10:I14)+0.01</f>
        <v>23594.138999999999</v>
      </c>
      <c r="J9" s="62"/>
    </row>
    <row r="10" spans="1:11" ht="24" customHeight="1" x14ac:dyDescent="0.2">
      <c r="A10" s="40" t="s">
        <v>57</v>
      </c>
      <c r="B10" s="18" t="s">
        <v>0</v>
      </c>
      <c r="C10" s="39" t="s">
        <v>58</v>
      </c>
      <c r="D10" s="32" t="s">
        <v>59</v>
      </c>
      <c r="E10" s="28">
        <v>1</v>
      </c>
      <c r="F10" s="42">
        <v>5000</v>
      </c>
      <c r="G10" s="46">
        <f>F10*I7+F10</f>
        <v>6500</v>
      </c>
      <c r="H10" s="46"/>
      <c r="I10" s="47">
        <f t="shared" ref="I10" si="0">G10*E10</f>
        <v>6500</v>
      </c>
      <c r="J10" s="48"/>
    </row>
    <row r="11" spans="1:11" ht="26.25" customHeight="1" x14ac:dyDescent="0.2">
      <c r="A11" s="40" t="s">
        <v>46</v>
      </c>
      <c r="B11" s="18" t="s">
        <v>1</v>
      </c>
      <c r="C11" s="39" t="s">
        <v>41</v>
      </c>
      <c r="D11" s="32" t="s">
        <v>17</v>
      </c>
      <c r="E11" s="28">
        <v>12.5</v>
      </c>
      <c r="F11" s="42">
        <v>86.46</v>
      </c>
      <c r="G11" s="46">
        <f>F11*I7+F11</f>
        <v>112.398</v>
      </c>
      <c r="H11" s="46"/>
      <c r="I11" s="47">
        <f t="shared" ref="I11:I14" si="1">G11*E11</f>
        <v>1404.9749999999999</v>
      </c>
      <c r="J11" s="48"/>
      <c r="K11" s="23"/>
    </row>
    <row r="12" spans="1:11" ht="26.25" customHeight="1" x14ac:dyDescent="0.2">
      <c r="A12" s="40" t="s">
        <v>44</v>
      </c>
      <c r="B12" s="18" t="s">
        <v>47</v>
      </c>
      <c r="C12" s="39" t="s">
        <v>48</v>
      </c>
      <c r="D12" s="32" t="s">
        <v>9</v>
      </c>
      <c r="E12" s="28">
        <v>39.6</v>
      </c>
      <c r="F12" s="42">
        <v>114.71</v>
      </c>
      <c r="G12" s="46">
        <f>F12*I7+F12</f>
        <v>149.12299999999999</v>
      </c>
      <c r="H12" s="46"/>
      <c r="I12" s="47">
        <f t="shared" si="1"/>
        <v>5905.2708000000002</v>
      </c>
      <c r="J12" s="48"/>
      <c r="K12" s="23"/>
    </row>
    <row r="13" spans="1:11" ht="25.5" customHeight="1" x14ac:dyDescent="0.2">
      <c r="A13" s="40">
        <v>92775</v>
      </c>
      <c r="B13" s="18" t="s">
        <v>10</v>
      </c>
      <c r="C13" s="39" t="s">
        <v>49</v>
      </c>
      <c r="D13" s="32" t="s">
        <v>18</v>
      </c>
      <c r="E13" s="28">
        <v>110</v>
      </c>
      <c r="F13" s="42">
        <v>18.510000000000002</v>
      </c>
      <c r="G13" s="46">
        <f>F13*I7+F13</f>
        <v>24.063000000000002</v>
      </c>
      <c r="H13" s="46"/>
      <c r="I13" s="47">
        <f t="shared" si="1"/>
        <v>2646.9300000000003</v>
      </c>
      <c r="J13" s="48"/>
      <c r="K13" s="23"/>
    </row>
    <row r="14" spans="1:11" ht="21" customHeight="1" thickBot="1" x14ac:dyDescent="0.25">
      <c r="A14" s="40" t="s">
        <v>45</v>
      </c>
      <c r="B14" s="18" t="s">
        <v>11</v>
      </c>
      <c r="C14" s="31" t="s">
        <v>101</v>
      </c>
      <c r="D14" s="32" t="s">
        <v>17</v>
      </c>
      <c r="E14" s="28">
        <v>10.8</v>
      </c>
      <c r="F14" s="42">
        <v>508.33</v>
      </c>
      <c r="G14" s="46">
        <f>F14*I7+F14</f>
        <v>660.82899999999995</v>
      </c>
      <c r="H14" s="46"/>
      <c r="I14" s="47">
        <f t="shared" si="1"/>
        <v>7136.9531999999999</v>
      </c>
      <c r="J14" s="48"/>
    </row>
    <row r="15" spans="1:11" ht="15" customHeight="1" x14ac:dyDescent="0.2">
      <c r="A15" s="24"/>
      <c r="B15" s="15" t="s">
        <v>25</v>
      </c>
      <c r="C15" s="25" t="s">
        <v>26</v>
      </c>
      <c r="D15" s="33"/>
      <c r="E15" s="29"/>
      <c r="F15" s="37"/>
      <c r="G15" s="44"/>
      <c r="H15" s="44"/>
      <c r="I15" s="49">
        <f>SUM(I16:I24)</f>
        <v>119272.13064</v>
      </c>
      <c r="J15" s="50"/>
    </row>
    <row r="16" spans="1:11" ht="21.75" customHeight="1" x14ac:dyDescent="0.2">
      <c r="A16" s="40" t="s">
        <v>43</v>
      </c>
      <c r="B16" s="18" t="s">
        <v>37</v>
      </c>
      <c r="C16" s="39" t="s">
        <v>64</v>
      </c>
      <c r="D16" s="34" t="s">
        <v>9</v>
      </c>
      <c r="E16" s="28">
        <v>131.6</v>
      </c>
      <c r="F16" s="42">
        <v>152.26</v>
      </c>
      <c r="G16" s="46">
        <f>F16*I7+F16</f>
        <v>197.93799999999999</v>
      </c>
      <c r="H16" s="46"/>
      <c r="I16" s="47">
        <f t="shared" ref="I16:I24" si="2">G16*E16</f>
        <v>26048.640799999997</v>
      </c>
      <c r="J16" s="48"/>
    </row>
    <row r="17" spans="1:10" ht="21.75" customHeight="1" x14ac:dyDescent="0.2">
      <c r="A17" s="40">
        <v>92775</v>
      </c>
      <c r="B17" s="18" t="s">
        <v>38</v>
      </c>
      <c r="C17" s="39" t="s">
        <v>50</v>
      </c>
      <c r="D17" s="34" t="s">
        <v>18</v>
      </c>
      <c r="E17" s="28">
        <v>900</v>
      </c>
      <c r="F17" s="42">
        <v>18.510000000000002</v>
      </c>
      <c r="G17" s="46">
        <f>F17*I7+F17</f>
        <v>24.063000000000002</v>
      </c>
      <c r="H17" s="46"/>
      <c r="I17" s="47">
        <f t="shared" ref="I17:I23" si="3">G17*E17</f>
        <v>21656.7</v>
      </c>
      <c r="J17" s="48"/>
    </row>
    <row r="18" spans="1:10" ht="24.75" customHeight="1" x14ac:dyDescent="0.2">
      <c r="A18" s="40" t="s">
        <v>45</v>
      </c>
      <c r="B18" s="18" t="s">
        <v>39</v>
      </c>
      <c r="C18" s="39" t="s">
        <v>51</v>
      </c>
      <c r="D18" s="34" t="s">
        <v>17</v>
      </c>
      <c r="E18" s="28">
        <v>18.46</v>
      </c>
      <c r="F18" s="42">
        <v>508.33</v>
      </c>
      <c r="G18" s="46">
        <f>F18*I7+F18</f>
        <v>660.82899999999995</v>
      </c>
      <c r="H18" s="46"/>
      <c r="I18" s="47">
        <f t="shared" si="3"/>
        <v>12198.903339999999</v>
      </c>
      <c r="J18" s="48"/>
    </row>
    <row r="19" spans="1:10" ht="21.75" customHeight="1" x14ac:dyDescent="0.2">
      <c r="A19" s="40" t="s">
        <v>42</v>
      </c>
      <c r="B19" s="18" t="s">
        <v>52</v>
      </c>
      <c r="C19" s="39" t="s">
        <v>63</v>
      </c>
      <c r="D19" s="34" t="s">
        <v>9</v>
      </c>
      <c r="E19" s="28">
        <v>108</v>
      </c>
      <c r="F19" s="42">
        <v>125.28</v>
      </c>
      <c r="G19" s="46">
        <f>F19*I7+F19</f>
        <v>162.864</v>
      </c>
      <c r="H19" s="46"/>
      <c r="I19" s="47">
        <f t="shared" si="3"/>
        <v>17589.312000000002</v>
      </c>
      <c r="J19" s="48"/>
    </row>
    <row r="20" spans="1:10" ht="21.75" customHeight="1" x14ac:dyDescent="0.2">
      <c r="A20" s="40">
        <v>92775</v>
      </c>
      <c r="B20" s="18" t="s">
        <v>53</v>
      </c>
      <c r="C20" s="39" t="s">
        <v>54</v>
      </c>
      <c r="D20" s="34" t="s">
        <v>18</v>
      </c>
      <c r="E20" s="28">
        <v>1050</v>
      </c>
      <c r="F20" s="42">
        <v>18.510000000000002</v>
      </c>
      <c r="G20" s="46">
        <f>F20*I7+F20</f>
        <v>24.063000000000002</v>
      </c>
      <c r="H20" s="46"/>
      <c r="I20" s="47">
        <f t="shared" si="3"/>
        <v>25266.15</v>
      </c>
      <c r="J20" s="48"/>
    </row>
    <row r="21" spans="1:10" ht="21.75" customHeight="1" x14ac:dyDescent="0.2">
      <c r="A21" s="40" t="s">
        <v>45</v>
      </c>
      <c r="B21" s="18" t="s">
        <v>55</v>
      </c>
      <c r="C21" s="39" t="s">
        <v>56</v>
      </c>
      <c r="D21" s="34" t="s">
        <v>17</v>
      </c>
      <c r="E21" s="28">
        <v>14.4</v>
      </c>
      <c r="F21" s="42">
        <v>508.33</v>
      </c>
      <c r="G21" s="46">
        <f>F21*I7+F21</f>
        <v>660.82899999999995</v>
      </c>
      <c r="H21" s="46"/>
      <c r="I21" s="47">
        <f t="shared" si="3"/>
        <v>9515.9375999999993</v>
      </c>
      <c r="J21" s="48"/>
    </row>
    <row r="22" spans="1:10" ht="21.75" customHeight="1" x14ac:dyDescent="0.2">
      <c r="A22" s="40" t="s">
        <v>42</v>
      </c>
      <c r="B22" s="18" t="s">
        <v>61</v>
      </c>
      <c r="C22" s="39" t="s">
        <v>62</v>
      </c>
      <c r="D22" s="34" t="s">
        <v>9</v>
      </c>
      <c r="E22" s="28">
        <v>22.4</v>
      </c>
      <c r="F22" s="42">
        <v>125.28</v>
      </c>
      <c r="G22" s="46">
        <f>F22*I7+F22</f>
        <v>162.864</v>
      </c>
      <c r="H22" s="46"/>
      <c r="I22" s="47">
        <f t="shared" si="3"/>
        <v>3648.1535999999996</v>
      </c>
      <c r="J22" s="48"/>
    </row>
    <row r="23" spans="1:10" ht="21.75" customHeight="1" x14ac:dyDescent="0.2">
      <c r="A23" s="40">
        <v>92775</v>
      </c>
      <c r="B23" s="18" t="s">
        <v>65</v>
      </c>
      <c r="C23" s="39" t="s">
        <v>66</v>
      </c>
      <c r="D23" s="34" t="s">
        <v>18</v>
      </c>
      <c r="E23" s="28">
        <v>65</v>
      </c>
      <c r="F23" s="42">
        <v>18.510000000000002</v>
      </c>
      <c r="G23" s="46">
        <f>F23*I7+F23</f>
        <v>24.063000000000002</v>
      </c>
      <c r="H23" s="46"/>
      <c r="I23" s="47">
        <f t="shared" si="3"/>
        <v>1564.0950000000003</v>
      </c>
      <c r="J23" s="48"/>
    </row>
    <row r="24" spans="1:10" ht="23.25" customHeight="1" x14ac:dyDescent="0.2">
      <c r="A24" s="40" t="s">
        <v>45</v>
      </c>
      <c r="B24" s="18" t="s">
        <v>67</v>
      </c>
      <c r="C24" s="39" t="s">
        <v>68</v>
      </c>
      <c r="D24" s="34" t="s">
        <v>17</v>
      </c>
      <c r="E24" s="28">
        <v>2.7</v>
      </c>
      <c r="F24" s="42">
        <v>508.33</v>
      </c>
      <c r="G24" s="46">
        <f>F24*I7+F24</f>
        <v>660.82899999999995</v>
      </c>
      <c r="H24" s="46"/>
      <c r="I24" s="47">
        <f t="shared" si="2"/>
        <v>1784.2383</v>
      </c>
      <c r="J24" s="48"/>
    </row>
    <row r="25" spans="1:10" ht="12.75" customHeight="1" x14ac:dyDescent="0.2">
      <c r="A25" s="24"/>
      <c r="B25" s="15" t="s">
        <v>27</v>
      </c>
      <c r="C25" s="25" t="s">
        <v>28</v>
      </c>
      <c r="D25" s="33"/>
      <c r="E25" s="29"/>
      <c r="F25" s="37"/>
      <c r="G25" s="44"/>
      <c r="H25" s="44"/>
      <c r="I25" s="49">
        <f>SUM(I26:I28)</f>
        <v>22723.006799999999</v>
      </c>
      <c r="J25" s="50"/>
    </row>
    <row r="26" spans="1:10" ht="24" customHeight="1" x14ac:dyDescent="0.2">
      <c r="A26" s="40" t="s">
        <v>80</v>
      </c>
      <c r="B26" s="18" t="s">
        <v>34</v>
      </c>
      <c r="C26" s="39" t="s">
        <v>91</v>
      </c>
      <c r="D26" s="34" t="s">
        <v>9</v>
      </c>
      <c r="E26" s="28">
        <v>262.89999999999998</v>
      </c>
      <c r="F26" s="42">
        <v>5.26</v>
      </c>
      <c r="G26" s="46">
        <f>F26*I7+F26</f>
        <v>6.8379999999999992</v>
      </c>
      <c r="H26" s="46"/>
      <c r="I26" s="47">
        <f t="shared" ref="I26:I28" si="4">G26*E26</f>
        <v>1797.7101999999995</v>
      </c>
      <c r="J26" s="48"/>
    </row>
    <row r="27" spans="1:10" ht="35.25" customHeight="1" x14ac:dyDescent="0.2">
      <c r="A27" s="40" t="s">
        <v>79</v>
      </c>
      <c r="B27" s="18" t="s">
        <v>35</v>
      </c>
      <c r="C27" s="39" t="s">
        <v>92</v>
      </c>
      <c r="D27" s="34" t="s">
        <v>9</v>
      </c>
      <c r="E27" s="28">
        <v>224.95</v>
      </c>
      <c r="F27" s="42">
        <v>38.880000000000003</v>
      </c>
      <c r="G27" s="46">
        <f>F27*I7+F27</f>
        <v>50.544000000000004</v>
      </c>
      <c r="H27" s="46"/>
      <c r="I27" s="47">
        <f t="shared" ref="I27" si="5">G27*E27</f>
        <v>11369.872800000001</v>
      </c>
      <c r="J27" s="48"/>
    </row>
    <row r="28" spans="1:10" ht="26.25" customHeight="1" x14ac:dyDescent="0.2">
      <c r="A28" s="43" t="s">
        <v>78</v>
      </c>
      <c r="B28" s="18" t="s">
        <v>36</v>
      </c>
      <c r="C28" s="39" t="s">
        <v>93</v>
      </c>
      <c r="D28" s="34" t="s">
        <v>9</v>
      </c>
      <c r="E28" s="28">
        <v>37.9</v>
      </c>
      <c r="F28" s="42">
        <v>193.94</v>
      </c>
      <c r="G28" s="46">
        <f>F28*I7+F28</f>
        <v>252.12199999999999</v>
      </c>
      <c r="H28" s="46"/>
      <c r="I28" s="47">
        <f t="shared" si="4"/>
        <v>9555.4237999999987</v>
      </c>
      <c r="J28" s="48"/>
    </row>
    <row r="29" spans="1:10" ht="12.75" customHeight="1" x14ac:dyDescent="0.2">
      <c r="A29" s="24"/>
      <c r="B29" s="15" t="s">
        <v>29</v>
      </c>
      <c r="C29" s="25" t="s">
        <v>69</v>
      </c>
      <c r="D29" s="33"/>
      <c r="E29" s="29"/>
      <c r="F29" s="37"/>
      <c r="G29" s="44"/>
      <c r="H29" s="44"/>
      <c r="I29" s="49">
        <f>SUM(I30:I38)</f>
        <v>27076.273900000004</v>
      </c>
      <c r="J29" s="50"/>
    </row>
    <row r="30" spans="1:10" ht="23.25" customHeight="1" x14ac:dyDescent="0.2">
      <c r="A30" s="40" t="s">
        <v>70</v>
      </c>
      <c r="B30" s="18" t="s">
        <v>30</v>
      </c>
      <c r="C30" s="39" t="s">
        <v>94</v>
      </c>
      <c r="D30" s="35" t="s">
        <v>71</v>
      </c>
      <c r="E30" s="28">
        <v>60</v>
      </c>
      <c r="F30" s="42">
        <v>11.58</v>
      </c>
      <c r="G30" s="46">
        <f>F30*I7+F30</f>
        <v>15.054</v>
      </c>
      <c r="H30" s="46"/>
      <c r="I30" s="47">
        <f t="shared" ref="I30:I31" si="6">G30*E30</f>
        <v>903.24</v>
      </c>
      <c r="J30" s="48"/>
    </row>
    <row r="31" spans="1:10" ht="24.75" customHeight="1" x14ac:dyDescent="0.2">
      <c r="A31" s="40" t="s">
        <v>73</v>
      </c>
      <c r="B31" s="18" t="s">
        <v>31</v>
      </c>
      <c r="C31" s="39" t="s">
        <v>72</v>
      </c>
      <c r="D31" s="35" t="s">
        <v>8</v>
      </c>
      <c r="E31" s="28">
        <v>180</v>
      </c>
      <c r="F31" s="42">
        <v>6.47</v>
      </c>
      <c r="G31" s="46">
        <f>F31*I7+F31</f>
        <v>8.4109999999999996</v>
      </c>
      <c r="H31" s="46"/>
      <c r="I31" s="47">
        <f t="shared" si="6"/>
        <v>1513.98</v>
      </c>
      <c r="J31" s="48"/>
    </row>
    <row r="32" spans="1:10" ht="35.25" customHeight="1" x14ac:dyDescent="0.2">
      <c r="A32" s="43" t="s">
        <v>96</v>
      </c>
      <c r="B32" s="18" t="s">
        <v>32</v>
      </c>
      <c r="C32" s="39" t="s">
        <v>95</v>
      </c>
      <c r="D32" s="35" t="s">
        <v>74</v>
      </c>
      <c r="E32" s="28">
        <v>15</v>
      </c>
      <c r="F32" s="42">
        <v>284.5</v>
      </c>
      <c r="G32" s="46">
        <f>F32*I7+F32</f>
        <v>369.85</v>
      </c>
      <c r="H32" s="46"/>
      <c r="I32" s="47">
        <f t="shared" ref="I32" si="7">G32*E32</f>
        <v>5547.75</v>
      </c>
      <c r="J32" s="48"/>
    </row>
    <row r="33" spans="1:12" ht="25.5" customHeight="1" x14ac:dyDescent="0.2">
      <c r="A33" s="40" t="s">
        <v>81</v>
      </c>
      <c r="B33" s="18" t="s">
        <v>33</v>
      </c>
      <c r="C33" s="39" t="s">
        <v>82</v>
      </c>
      <c r="D33" s="35" t="s">
        <v>9</v>
      </c>
      <c r="E33" s="28">
        <v>224.95</v>
      </c>
      <c r="F33" s="42">
        <v>2.5299999999999998</v>
      </c>
      <c r="G33" s="46">
        <f>F33*I7+F33</f>
        <v>3.2889999999999997</v>
      </c>
      <c r="H33" s="46"/>
      <c r="I33" s="47">
        <f t="shared" ref="I33:I38" si="8">G33*E33</f>
        <v>739.86054999999988</v>
      </c>
      <c r="J33" s="48"/>
    </row>
    <row r="34" spans="1:12" ht="24" customHeight="1" x14ac:dyDescent="0.2">
      <c r="A34" s="43" t="s">
        <v>84</v>
      </c>
      <c r="B34" s="18" t="s">
        <v>75</v>
      </c>
      <c r="C34" s="39" t="s">
        <v>83</v>
      </c>
      <c r="D34" s="35" t="s">
        <v>9</v>
      </c>
      <c r="E34" s="28">
        <v>224.95</v>
      </c>
      <c r="F34" s="42">
        <v>19.41</v>
      </c>
      <c r="G34" s="46">
        <f>F34*I7+F34</f>
        <v>25.233000000000001</v>
      </c>
      <c r="H34" s="46"/>
      <c r="I34" s="47">
        <f t="shared" ref="I34:I37" si="9">G34*E34</f>
        <v>5676.1633499999998</v>
      </c>
      <c r="J34" s="48"/>
    </row>
    <row r="35" spans="1:12" ht="20.25" customHeight="1" x14ac:dyDescent="0.2">
      <c r="A35" s="43" t="s">
        <v>88</v>
      </c>
      <c r="B35" s="18" t="s">
        <v>76</v>
      </c>
      <c r="C35" s="30" t="s">
        <v>97</v>
      </c>
      <c r="D35" s="35" t="s">
        <v>74</v>
      </c>
      <c r="E35" s="28">
        <v>32</v>
      </c>
      <c r="F35" s="42">
        <v>192</v>
      </c>
      <c r="G35" s="46">
        <f>F35*I7+F35</f>
        <v>249.6</v>
      </c>
      <c r="H35" s="46"/>
      <c r="I35" s="47">
        <f t="shared" ref="I35" si="10">G35*E35</f>
        <v>7987.2</v>
      </c>
      <c r="J35" s="48"/>
    </row>
    <row r="36" spans="1:12" ht="20.25" customHeight="1" x14ac:dyDescent="0.2">
      <c r="A36" s="43" t="s">
        <v>88</v>
      </c>
      <c r="B36" s="18" t="s">
        <v>77</v>
      </c>
      <c r="C36" s="30" t="s">
        <v>98</v>
      </c>
      <c r="D36" s="35" t="s">
        <v>74</v>
      </c>
      <c r="E36" s="28">
        <v>11</v>
      </c>
      <c r="F36" s="42">
        <v>128</v>
      </c>
      <c r="G36" s="46">
        <f>F36*I7+F36</f>
        <v>166.4</v>
      </c>
      <c r="H36" s="46"/>
      <c r="I36" s="47">
        <f t="shared" si="9"/>
        <v>1830.4</v>
      </c>
      <c r="J36" s="48"/>
    </row>
    <row r="37" spans="1:12" ht="20.25" customHeight="1" x14ac:dyDescent="0.2">
      <c r="A37" s="43" t="s">
        <v>89</v>
      </c>
      <c r="B37" s="18" t="s">
        <v>86</v>
      </c>
      <c r="C37" s="30" t="s">
        <v>87</v>
      </c>
      <c r="D37" s="35" t="s">
        <v>9</v>
      </c>
      <c r="E37" s="28">
        <v>1.95</v>
      </c>
      <c r="F37" s="42">
        <v>648</v>
      </c>
      <c r="G37" s="46">
        <f>F37*I7+F37</f>
        <v>842.4</v>
      </c>
      <c r="H37" s="46"/>
      <c r="I37" s="47">
        <f t="shared" si="9"/>
        <v>1642.6799999999998</v>
      </c>
      <c r="J37" s="48"/>
    </row>
    <row r="38" spans="1:12" ht="20.25" customHeight="1" x14ac:dyDescent="0.2">
      <c r="A38" s="40" t="s">
        <v>57</v>
      </c>
      <c r="B38" s="18" t="s">
        <v>99</v>
      </c>
      <c r="C38" s="30" t="s">
        <v>100</v>
      </c>
      <c r="D38" s="35" t="s">
        <v>74</v>
      </c>
      <c r="E38" s="28">
        <v>1</v>
      </c>
      <c r="F38" s="42">
        <v>950</v>
      </c>
      <c r="G38" s="46">
        <f>F38*I7+F38</f>
        <v>1235</v>
      </c>
      <c r="H38" s="46"/>
      <c r="I38" s="47">
        <f t="shared" si="8"/>
        <v>1235</v>
      </c>
      <c r="J38" s="48"/>
    </row>
    <row r="39" spans="1:12" ht="15.95" customHeight="1" x14ac:dyDescent="0.2">
      <c r="A39" s="19"/>
      <c r="B39" s="17"/>
      <c r="C39" s="20" t="s">
        <v>7</v>
      </c>
      <c r="D39" s="19"/>
      <c r="E39" s="21"/>
      <c r="F39" s="38"/>
      <c r="G39" s="55"/>
      <c r="H39" s="55"/>
      <c r="I39" s="49">
        <f>SUM(I9,I15,I25,I29)</f>
        <v>192665.55034000002</v>
      </c>
      <c r="J39" s="50"/>
    </row>
    <row r="40" spans="1:12" x14ac:dyDescent="0.2">
      <c r="A40" s="22"/>
      <c r="B40" s="22"/>
      <c r="C40" s="6" t="s">
        <v>102</v>
      </c>
      <c r="D40" s="22"/>
      <c r="E40" s="22"/>
      <c r="F40" s="22"/>
      <c r="G40" s="22"/>
      <c r="H40" s="22"/>
      <c r="I40" s="22"/>
      <c r="J40" s="22"/>
    </row>
    <row r="41" spans="1:12" x14ac:dyDescent="0.2">
      <c r="A41" s="22"/>
      <c r="B41" s="22"/>
      <c r="C41" s="6"/>
      <c r="D41" s="22"/>
      <c r="E41" s="22"/>
      <c r="F41" s="22"/>
      <c r="G41" s="22"/>
      <c r="H41" s="22"/>
      <c r="I41" s="22"/>
      <c r="J41" s="22"/>
    </row>
    <row r="42" spans="1:12" x14ac:dyDescent="0.2">
      <c r="A42" s="22"/>
      <c r="B42" s="22"/>
      <c r="C42" s="16" t="s">
        <v>16</v>
      </c>
      <c r="D42" s="6"/>
      <c r="E42" s="16" t="s">
        <v>19</v>
      </c>
      <c r="F42" s="6"/>
      <c r="G42" s="6"/>
      <c r="H42" s="6"/>
      <c r="I42" s="6"/>
      <c r="J42" s="22"/>
      <c r="K42" s="4"/>
      <c r="L42" s="4"/>
    </row>
    <row r="43" spans="1:12" x14ac:dyDescent="0.2">
      <c r="A43" s="22" t="s">
        <v>103</v>
      </c>
      <c r="B43" s="22"/>
      <c r="C43" s="6" t="s">
        <v>4</v>
      </c>
      <c r="D43" s="6"/>
      <c r="E43" s="6" t="s">
        <v>20</v>
      </c>
      <c r="F43" s="6"/>
      <c r="G43" s="6"/>
      <c r="H43" s="6"/>
      <c r="I43" s="22"/>
    </row>
    <row r="44" spans="1:12" x14ac:dyDescent="0.2">
      <c r="G44" s="54"/>
      <c r="H44" s="54"/>
      <c r="I44" s="54"/>
      <c r="J44" s="54"/>
    </row>
    <row r="46" spans="1:12" x14ac:dyDescent="0.2">
      <c r="B46" s="40"/>
      <c r="C46" s="39"/>
      <c r="D46" s="40"/>
      <c r="E46" s="41"/>
      <c r="F46" s="41"/>
    </row>
    <row r="47" spans="1:12" x14ac:dyDescent="0.2">
      <c r="B47" s="40"/>
      <c r="C47" s="39"/>
      <c r="D47" s="40"/>
      <c r="E47" s="41"/>
      <c r="F47" s="41"/>
    </row>
    <row r="48" spans="1:12" x14ac:dyDescent="0.2">
      <c r="B48" s="40"/>
      <c r="C48" s="39"/>
      <c r="D48" s="40"/>
      <c r="E48" s="41"/>
      <c r="F48" s="41"/>
    </row>
    <row r="49" spans="2:11" x14ac:dyDescent="0.2">
      <c r="B49" s="40"/>
      <c r="C49" s="39"/>
      <c r="D49" s="40"/>
      <c r="E49" s="41"/>
      <c r="F49" s="41"/>
    </row>
    <row r="50" spans="2:11" x14ac:dyDescent="0.2">
      <c r="B50" s="40"/>
      <c r="C50" s="39"/>
      <c r="D50" s="40"/>
      <c r="E50" s="41"/>
      <c r="F50" s="41"/>
    </row>
    <row r="51" spans="2:11" x14ac:dyDescent="0.2">
      <c r="B51" s="40"/>
      <c r="C51" s="39"/>
      <c r="D51" s="40"/>
      <c r="E51" s="41"/>
      <c r="F51" s="41"/>
    </row>
    <row r="52" spans="2:11" x14ac:dyDescent="0.2">
      <c r="B52" s="40"/>
      <c r="C52" s="39"/>
      <c r="D52" s="40"/>
      <c r="E52" s="41"/>
      <c r="F52" s="41"/>
    </row>
    <row r="53" spans="2:11" x14ac:dyDescent="0.2">
      <c r="B53" s="40"/>
      <c r="C53" s="39"/>
      <c r="D53" s="40"/>
      <c r="E53" s="41"/>
      <c r="F53" s="41"/>
    </row>
    <row r="54" spans="2:11" x14ac:dyDescent="0.2">
      <c r="B54" s="40"/>
      <c r="C54" s="39"/>
      <c r="D54" s="40"/>
      <c r="E54" s="41"/>
      <c r="F54" s="41"/>
    </row>
    <row r="55" spans="2:11" x14ac:dyDescent="0.2">
      <c r="B55" s="40"/>
      <c r="C55" s="39"/>
      <c r="D55" s="40"/>
      <c r="E55" s="41"/>
      <c r="F55" s="41"/>
    </row>
    <row r="56" spans="2:11" x14ac:dyDescent="0.2">
      <c r="B56" s="40"/>
      <c r="C56" s="39"/>
      <c r="D56" s="40"/>
      <c r="E56" s="41"/>
      <c r="F56" s="41"/>
    </row>
    <row r="57" spans="2:11" x14ac:dyDescent="0.2">
      <c r="B57" s="40"/>
      <c r="C57" s="39"/>
      <c r="D57" s="40"/>
      <c r="E57" s="41"/>
      <c r="F57" s="41"/>
    </row>
    <row r="58" spans="2:11" x14ac:dyDescent="0.2">
      <c r="B58" s="40"/>
      <c r="C58" s="39"/>
      <c r="D58" s="40"/>
      <c r="E58" s="41"/>
      <c r="F58" s="41"/>
    </row>
    <row r="59" spans="2:11" x14ac:dyDescent="0.2">
      <c r="B59" s="40"/>
      <c r="C59" s="39"/>
      <c r="D59" s="40"/>
      <c r="E59" s="41"/>
      <c r="F59" s="41"/>
      <c r="G59" s="40"/>
      <c r="H59" s="39"/>
      <c r="I59" s="40"/>
      <c r="J59" s="41"/>
      <c r="K59" s="41"/>
    </row>
    <row r="60" spans="2:11" x14ac:dyDescent="0.2">
      <c r="B60" s="40"/>
      <c r="C60" s="39"/>
      <c r="D60" s="40"/>
      <c r="E60" s="41"/>
      <c r="F60" s="41"/>
      <c r="G60" s="40"/>
      <c r="H60" s="39"/>
      <c r="I60" s="40"/>
      <c r="J60" s="41"/>
      <c r="K60" s="41"/>
    </row>
    <row r="61" spans="2:11" x14ac:dyDescent="0.2">
      <c r="B61" s="40"/>
      <c r="C61" s="39"/>
      <c r="D61" s="40"/>
      <c r="E61" s="41"/>
      <c r="F61" s="41"/>
      <c r="G61" s="40"/>
      <c r="H61" s="39"/>
      <c r="I61" s="40"/>
      <c r="J61" s="41"/>
      <c r="K61" s="41"/>
    </row>
    <row r="62" spans="2:11" x14ac:dyDescent="0.2">
      <c r="B62" s="40"/>
      <c r="C62" s="39"/>
      <c r="D62" s="40"/>
      <c r="E62" s="41"/>
      <c r="F62" s="41"/>
      <c r="G62" s="40"/>
      <c r="H62" s="39"/>
      <c r="I62" s="40"/>
      <c r="J62" s="41"/>
      <c r="K62" s="41"/>
    </row>
    <row r="63" spans="2:11" x14ac:dyDescent="0.2">
      <c r="B63" s="40"/>
      <c r="C63" s="39"/>
      <c r="D63" s="40"/>
      <c r="E63" s="41"/>
      <c r="F63" s="41"/>
      <c r="G63" s="40"/>
      <c r="H63" s="39"/>
      <c r="I63" s="40"/>
      <c r="J63" s="41"/>
      <c r="K63" s="41"/>
    </row>
    <row r="64" spans="2:11" x14ac:dyDescent="0.2">
      <c r="B64" s="40"/>
      <c r="C64" s="39"/>
      <c r="D64" s="40"/>
      <c r="E64" s="41"/>
      <c r="F64" s="41"/>
      <c r="G64" s="40"/>
      <c r="H64" s="39"/>
      <c r="I64" s="40"/>
      <c r="J64" s="41"/>
      <c r="K64" s="41"/>
    </row>
    <row r="65" spans="2:9" x14ac:dyDescent="0.2">
      <c r="B65" s="40"/>
      <c r="C65" s="39"/>
      <c r="D65" s="40"/>
      <c r="E65" s="41"/>
      <c r="F65" s="41"/>
    </row>
    <row r="67" spans="2:9" x14ac:dyDescent="0.2">
      <c r="C67" s="3"/>
      <c r="F67" s="52"/>
      <c r="G67" s="53"/>
      <c r="H67" s="53"/>
      <c r="I67" s="53"/>
    </row>
    <row r="68" spans="2:9" x14ac:dyDescent="0.2">
      <c r="C68" s="2"/>
      <c r="F68" s="51"/>
      <c r="G68" s="51"/>
      <c r="H68" s="51"/>
      <c r="I68" s="51"/>
    </row>
    <row r="69" spans="2:9" x14ac:dyDescent="0.2">
      <c r="C69" s="2"/>
      <c r="F69" s="51"/>
      <c r="G69" s="51"/>
      <c r="H69" s="51"/>
      <c r="I69" s="51"/>
    </row>
    <row r="70" spans="2:9" x14ac:dyDescent="0.2">
      <c r="F70" s="51"/>
      <c r="G70" s="51"/>
      <c r="H70" s="51"/>
      <c r="I70" s="51"/>
    </row>
  </sheetData>
  <mergeCells count="67">
    <mergeCell ref="G27:H27"/>
    <mergeCell ref="I27:J27"/>
    <mergeCell ref="G22:H22"/>
    <mergeCell ref="I22:J22"/>
    <mergeCell ref="G23:H23"/>
    <mergeCell ref="I23:J23"/>
    <mergeCell ref="I25:J25"/>
    <mergeCell ref="G26:H26"/>
    <mergeCell ref="I26:J26"/>
    <mergeCell ref="G14:H14"/>
    <mergeCell ref="I14:J14"/>
    <mergeCell ref="I21:J21"/>
    <mergeCell ref="G21:H21"/>
    <mergeCell ref="G10:H10"/>
    <mergeCell ref="I10:J10"/>
    <mergeCell ref="I19:J19"/>
    <mergeCell ref="I20:J20"/>
    <mergeCell ref="G16:H16"/>
    <mergeCell ref="G17:H17"/>
    <mergeCell ref="G12:H12"/>
    <mergeCell ref="I12:J12"/>
    <mergeCell ref="G13:H13"/>
    <mergeCell ref="I13:J13"/>
    <mergeCell ref="G11:H11"/>
    <mergeCell ref="I11:J11"/>
    <mergeCell ref="G7:H7"/>
    <mergeCell ref="I7:J7"/>
    <mergeCell ref="G8:H8"/>
    <mergeCell ref="I8:J8"/>
    <mergeCell ref="I9:J9"/>
    <mergeCell ref="I29:J29"/>
    <mergeCell ref="F70:I70"/>
    <mergeCell ref="F68:I68"/>
    <mergeCell ref="F69:I69"/>
    <mergeCell ref="I28:J28"/>
    <mergeCell ref="F67:I67"/>
    <mergeCell ref="G44:J44"/>
    <mergeCell ref="G30:H30"/>
    <mergeCell ref="I30:J30"/>
    <mergeCell ref="G31:H31"/>
    <mergeCell ref="I31:J31"/>
    <mergeCell ref="G32:H32"/>
    <mergeCell ref="I32:J32"/>
    <mergeCell ref="G39:H39"/>
    <mergeCell ref="I39:J39"/>
    <mergeCell ref="G28:H28"/>
    <mergeCell ref="I15:J15"/>
    <mergeCell ref="G20:H20"/>
    <mergeCell ref="I16:J16"/>
    <mergeCell ref="G24:H24"/>
    <mergeCell ref="I24:J24"/>
    <mergeCell ref="I18:J18"/>
    <mergeCell ref="G19:H19"/>
    <mergeCell ref="I17:J17"/>
    <mergeCell ref="G18:H18"/>
    <mergeCell ref="G38:H38"/>
    <mergeCell ref="I38:J38"/>
    <mergeCell ref="G33:H33"/>
    <mergeCell ref="I33:J33"/>
    <mergeCell ref="G34:H34"/>
    <mergeCell ref="I34:J34"/>
    <mergeCell ref="G35:H35"/>
    <mergeCell ref="I35:J35"/>
    <mergeCell ref="G36:H36"/>
    <mergeCell ref="I36:J36"/>
    <mergeCell ref="G37:H37"/>
    <mergeCell ref="I37:J37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2022-01-27T10:35:48Z</cp:lastPrinted>
  <dcterms:created xsi:type="dcterms:W3CDTF">2019-07-18T19:54:16Z</dcterms:created>
  <dcterms:modified xsi:type="dcterms:W3CDTF">2022-02-22T12:52:47Z</dcterms:modified>
</cp:coreProperties>
</file>